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55"/>
  </bookViews>
  <sheets>
    <sheet name="Opening" sheetId="2" r:id="rId1"/>
    <sheet name="Quantity" sheetId="3" r:id="rId2"/>
    <sheet name="Production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0" i="3" l="1"/>
  <c r="G40" i="3"/>
  <c r="H40" i="3"/>
  <c r="I40" i="3"/>
  <c r="E40" i="3"/>
  <c r="I39" i="3"/>
  <c r="I38" i="3"/>
  <c r="I37" i="3"/>
  <c r="I36" i="3"/>
  <c r="I35" i="3"/>
  <c r="I34" i="3"/>
  <c r="I33" i="3"/>
  <c r="I32" i="3"/>
  <c r="I31" i="3"/>
  <c r="I30" i="3"/>
  <c r="I29" i="3"/>
  <c r="I28" i="3"/>
  <c r="I9" i="3"/>
  <c r="I7" i="3"/>
  <c r="H19" i="3"/>
  <c r="G19" i="3"/>
  <c r="I19" i="3"/>
  <c r="I18" i="3"/>
  <c r="I17" i="3"/>
  <c r="I16" i="3"/>
  <c r="I15" i="3"/>
  <c r="I14" i="3"/>
  <c r="I13" i="3"/>
  <c r="I12" i="3"/>
  <c r="I11" i="3"/>
  <c r="I10" i="3"/>
  <c r="I8" i="3"/>
  <c r="I6" i="3"/>
  <c r="I5" i="3"/>
  <c r="H5" i="2"/>
  <c r="H6" i="2"/>
  <c r="H7" i="2"/>
  <c r="H8" i="2"/>
  <c r="H9" i="2"/>
  <c r="H10" i="2"/>
  <c r="H11" i="2"/>
  <c r="H12" i="2"/>
  <c r="H13" i="2"/>
  <c r="H14" i="2"/>
  <c r="H15" i="2"/>
  <c r="F16" i="2"/>
  <c r="G16" i="2"/>
  <c r="H16" i="2"/>
  <c r="H4" i="2"/>
  <c r="J19" i="3"/>
  <c r="E19" i="3"/>
  <c r="G22" i="1"/>
  <c r="G24" i="1"/>
  <c r="G27" i="1"/>
  <c r="H22" i="1"/>
  <c r="H24" i="1"/>
  <c r="H27" i="1"/>
  <c r="I22" i="1"/>
  <c r="I24" i="1"/>
  <c r="I27" i="1"/>
  <c r="J22" i="1"/>
  <c r="J24" i="1"/>
  <c r="J27" i="1"/>
  <c r="K27" i="1"/>
  <c r="K10" i="1"/>
  <c r="L10" i="1"/>
  <c r="M10" i="1"/>
  <c r="K11" i="1"/>
  <c r="L11" i="1"/>
  <c r="M11" i="1"/>
  <c r="K12" i="1"/>
  <c r="L12" i="1"/>
  <c r="M12" i="1"/>
  <c r="K13" i="1"/>
  <c r="L13" i="1"/>
  <c r="M13" i="1"/>
  <c r="K14" i="1"/>
  <c r="L14" i="1"/>
  <c r="M14" i="1"/>
  <c r="K15" i="1"/>
  <c r="L15" i="1"/>
  <c r="M15" i="1"/>
  <c r="K16" i="1"/>
  <c r="L16" i="1"/>
  <c r="M16" i="1"/>
  <c r="K17" i="1"/>
  <c r="L17" i="1"/>
  <c r="M17" i="1"/>
  <c r="K18" i="1"/>
  <c r="L18" i="1"/>
  <c r="M18" i="1"/>
  <c r="K19" i="1"/>
  <c r="L19" i="1"/>
  <c r="M19" i="1"/>
  <c r="K20" i="1"/>
  <c r="L20" i="1"/>
  <c r="M20" i="1"/>
  <c r="K21" i="1"/>
  <c r="L21" i="1"/>
  <c r="M21" i="1"/>
  <c r="M22" i="1"/>
  <c r="M24" i="1"/>
  <c r="L22" i="1"/>
  <c r="L24" i="1"/>
  <c r="K22" i="1"/>
  <c r="K24" i="1"/>
  <c r="E22" i="1"/>
</calcChain>
</file>

<file path=xl/comments1.xml><?xml version="1.0" encoding="utf-8"?>
<comments xmlns="http://schemas.openxmlformats.org/spreadsheetml/2006/main">
  <authors>
    <author/>
  </authors>
  <commentList>
    <comment ref="D4" authorId="0" shapeId="0">
      <text>
        <r>
          <rPr>
            <sz val="12"/>
            <color rgb="FF000000"/>
            <rFont val="Calibri"/>
          </rPr>
          <t xml:space="preserve">Silaphet Inthavong:
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C5" authorId="0" shapeId="0">
      <text>
        <r>
          <rPr>
            <sz val="12"/>
            <color rgb="FF000000"/>
            <rFont val="Calibri"/>
          </rPr>
          <t xml:space="preserve">Silaphet Inthavong:
</t>
        </r>
      </text>
    </comment>
    <comment ref="C28" authorId="0" shapeId="0">
      <text>
        <r>
          <rPr>
            <sz val="12"/>
            <color rgb="FF000000"/>
            <rFont val="Calibri"/>
          </rPr>
          <t xml:space="preserve">Silaphet Inthavong:
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C10" authorId="0" shapeId="0">
      <text>
        <r>
          <rPr>
            <sz val="12"/>
            <color rgb="FF000000"/>
            <rFont val="Calibri"/>
          </rPr>
          <t xml:space="preserve">Silaphet Inthavong:
</t>
        </r>
      </text>
    </comment>
  </commentList>
</comments>
</file>

<file path=xl/sharedStrings.xml><?xml version="1.0" encoding="utf-8"?>
<sst xmlns="http://schemas.openxmlformats.org/spreadsheetml/2006/main" count="179" uniqueCount="64">
  <si>
    <t>MIRACLE LAO FOOD &amp; BEVERAGE SOLE CO., LTD.</t>
  </si>
  <si>
    <t>2nd Floor, Miraclelao Building, Donkoy Village, Chanthaboury District, Vientiane Capital, Lao PDR</t>
  </si>
  <si>
    <t>ໃບສະຫລຸບການຜະລິດແລະມອບເຄື່ອງເຂົ້າສາງ ປະຈຳວັນ (W02 BM09 Y2021)</t>
  </si>
  <si>
    <t>ວັນທີ 06/09/2021</t>
  </si>
  <si>
    <t>ຜູ້ຄຸມການຜະລິດໃນຮອບນີ້: ນາງ ມະນິວອນ</t>
  </si>
  <si>
    <t>ເລກທີ: 057/2021</t>
  </si>
  <si>
    <t>ລດ</t>
  </si>
  <si>
    <t>ລະຫັດສິນຄ້າ</t>
  </si>
  <si>
    <t>ລາຍການ
ສິນຄ້າ</t>
  </si>
  <si>
    <t>ຈຳນວນ
ລິດ</t>
  </si>
  <si>
    <t>ວັນທີຜະລິດ</t>
  </si>
  <si>
    <t>ແກັດ 65gx12</t>
  </si>
  <si>
    <t>ກ໋ອງ 65g</t>
  </si>
  <si>
    <t>ຖັງ 1.5kg</t>
  </si>
  <si>
    <t>ນ້ຳສະຕ໋ອກ (L)</t>
  </si>
  <si>
    <t>ລວມຈຳນວນຜະລິດ (ກ່ອງ)</t>
  </si>
  <si>
    <t>ຈຳນວນສິນຄ້າຄວນໄດ້ (ກ່ອງ)</t>
  </si>
  <si>
    <t>ຄ່າຜິດດ່ຽງ</t>
  </si>
  <si>
    <t>8560847100025</t>
  </si>
  <si>
    <t>8560847100018</t>
  </si>
  <si>
    <t>8560847100049</t>
  </si>
  <si>
    <t>8560847100063</t>
  </si>
  <si>
    <t>8560847100032</t>
  </si>
  <si>
    <t>8560847100056</t>
  </si>
  <si>
    <t>8560847100117</t>
  </si>
  <si>
    <t>8560847100100</t>
  </si>
  <si>
    <t>8560847100070</t>
  </si>
  <si>
    <t>White Coffee</t>
  </si>
  <si>
    <t>8560847100094</t>
  </si>
  <si>
    <t>Passion fruit</t>
  </si>
  <si>
    <t>8560847100087</t>
  </si>
  <si>
    <t>Lao Melon</t>
  </si>
  <si>
    <t>8560847100179</t>
  </si>
  <si>
    <t>Durian</t>
  </si>
  <si>
    <t>ລວມຈຳນວນ</t>
  </si>
  <si>
    <t>ລວມມູນຄ່າສິນຄ້າທີ່ຮັບເຂົ້າສາງ</t>
  </si>
  <si>
    <t>ລາຄາຕົ້ນທຶນ/SKU</t>
  </si>
  <si>
    <t>ລວມມູນຄ່າຕົ້ນທຶນຂອງສິນທັງຫມົດ</t>
  </si>
  <si>
    <t>ບັນຊີສາງ</t>
  </si>
  <si>
    <t>ນາຍສາງ</t>
  </si>
  <si>
    <t>ຝ່າຍຜະລິດ</t>
  </si>
  <si>
    <t>ລາຍກາສິນຄ້າ</t>
  </si>
  <si>
    <t>ຈຳນວນລວມ</t>
  </si>
  <si>
    <t xml:space="preserve"> (ກ່ອງ)</t>
  </si>
  <si>
    <t>ຈຳນວນແກັດ</t>
  </si>
  <si>
    <t>ຈຳນວນກ໋ອງ</t>
  </si>
  <si>
    <t>ຈຳນວນຖັງ</t>
  </si>
  <si>
    <t>1.5kg</t>
  </si>
  <si>
    <t>ລົດ ຊ໋ອກໂກແລັດ / Chocolate</t>
  </si>
  <si>
    <t>ລົດ ຫມາດພ້າວ / Coconut</t>
  </si>
  <si>
    <t>ລົດ ສະຕໍເບີຣີ່ / Strawberry</t>
  </si>
  <si>
    <t>ລົດ ນົມສົດ / Milk</t>
  </si>
  <si>
    <t>ລົດ ວານິລາ / Vanilla</t>
  </si>
  <si>
    <t>ລົດ ເຜືອກ / Taro</t>
  </si>
  <si>
    <t>ລົດ ໝາກມ່ວງ / Mango</t>
  </si>
  <si>
    <t>ລົດ ໂຢເກິດ / Yogurt</t>
  </si>
  <si>
    <t>ເລກທີຜະລິດ</t>
  </si>
  <si>
    <t>057/2021</t>
  </si>
  <si>
    <t>ລາຍການຈຳນວນສິນຄ້າ</t>
  </si>
  <si>
    <t>ແບບລະອຽດ / ແບບລວມ</t>
  </si>
  <si>
    <t xml:space="preserve"> ແບບລວມ</t>
  </si>
  <si>
    <t xml:space="preserve">ແບບລະອຽດ </t>
  </si>
  <si>
    <t>ວັນທີ</t>
  </si>
  <si>
    <t>01/07/2021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</si>
</sst>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_);[Red]\(0\)"/>
    <numFmt numFmtId="165" formatCode="_(* #,##0_);_(* \(#,##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Phetsarath OT"/>
    </font>
    <font>
      <sz val="12"/>
      <color rgb="FF000000"/>
      <name val="Phetsarath OT"/>
    </font>
    <font>
      <b/>
      <u/>
      <sz val="16"/>
      <color rgb="FF000000"/>
      <name val="Saysettha OT"/>
      <family val="2"/>
    </font>
    <font>
      <sz val="12"/>
      <color rgb="FF000000"/>
      <name val="Saysettha OT"/>
      <family val="2"/>
    </font>
    <font>
      <b/>
      <sz val="12"/>
      <color rgb="FFFFFFFF"/>
      <name val="Saysettha OT"/>
      <family val="2"/>
    </font>
    <font>
      <b/>
      <sz val="11"/>
      <color rgb="FFFFFFFF"/>
      <name val="Saysettha OT"/>
      <family val="2"/>
    </font>
    <font>
      <b/>
      <sz val="9"/>
      <color rgb="FFFFFFFF"/>
      <name val="Saysettha OT"/>
      <family val="2"/>
    </font>
    <font>
      <b/>
      <sz val="10"/>
      <color rgb="FFFFFFFF"/>
      <name val="Saysettha OT"/>
      <family val="2"/>
    </font>
    <font>
      <sz val="12"/>
      <name val="Calibri"/>
      <family val="2"/>
    </font>
    <font>
      <sz val="11"/>
      <name val="Calibri"/>
      <family val="2"/>
    </font>
    <font>
      <sz val="10"/>
      <name val="Calibri"/>
      <family val="2"/>
    </font>
    <font>
      <sz val="10"/>
      <color rgb="FF000000"/>
      <name val="Saysettha OT"/>
      <family val="2"/>
    </font>
    <font>
      <sz val="11"/>
      <color rgb="FF000000"/>
      <name val="Saysettha OT"/>
      <family val="2"/>
    </font>
    <font>
      <sz val="10"/>
      <color theme="1"/>
      <name val="Saysettha MX"/>
      <family val="2"/>
    </font>
    <font>
      <b/>
      <sz val="10"/>
      <color rgb="FF000000"/>
      <name val="Saysettha OT"/>
      <family val="2"/>
    </font>
    <font>
      <b/>
      <sz val="11"/>
      <color rgb="FF000000"/>
      <name val="Saysettha OT"/>
      <family val="2"/>
    </font>
    <font>
      <u/>
      <sz val="12"/>
      <color rgb="FF000000"/>
      <name val="Saysettha OT"/>
      <family val="2"/>
    </font>
    <font>
      <sz val="12"/>
      <color rgb="FF000000"/>
      <name val="Calibri"/>
    </font>
    <font>
      <b/>
      <sz val="12"/>
      <color rgb="FFFFFFFF"/>
      <name val="Phetsarath OT"/>
    </font>
    <font>
      <sz val="12"/>
      <name val="Phetsarath OT"/>
    </font>
    <font>
      <sz val="10"/>
      <color theme="1"/>
      <name val="Phetsarath OT"/>
    </font>
    <font>
      <b/>
      <sz val="10"/>
      <color rgb="FF000000"/>
      <name val="Phetsarath OT"/>
    </font>
    <font>
      <sz val="11"/>
      <color theme="1"/>
      <name val="Phetsarath OT"/>
    </font>
    <font>
      <sz val="12"/>
      <color theme="1"/>
      <name val="Phetsarath OT"/>
    </font>
    <font>
      <b/>
      <sz val="16"/>
      <color theme="1"/>
      <name val="Phetsarath OT"/>
    </font>
  </fonts>
  <fills count="7">
    <fill>
      <patternFill patternType="none"/>
    </fill>
    <fill>
      <patternFill patternType="gray125"/>
    </fill>
    <fill>
      <patternFill patternType="solid">
        <fgColor rgb="FF009999"/>
        <bgColor rgb="FF009999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FBFBF"/>
        <bgColor rgb="FFBFBFB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BFBFB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Font="1" applyAlignme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9" fillId="2" borderId="2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3" fontId="9" fillId="2" borderId="2" xfId="0" applyNumberFormat="1" applyFont="1" applyFill="1" applyBorder="1" applyAlignment="1">
      <alignment horizontal="center" vertical="center"/>
    </xf>
    <xf numFmtId="3" fontId="9" fillId="2" borderId="3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49" fontId="14" fillId="0" borderId="2" xfId="0" applyNumberFormat="1" applyFont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14" fontId="15" fillId="3" borderId="2" xfId="0" applyNumberFormat="1" applyFont="1" applyFill="1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164" fontId="6" fillId="0" borderId="2" xfId="0" applyNumberFormat="1" applyFont="1" applyBorder="1"/>
    <xf numFmtId="0" fontId="15" fillId="0" borderId="2" xfId="0" applyFont="1" applyBorder="1"/>
    <xf numFmtId="0" fontId="15" fillId="0" borderId="3" xfId="0" applyFont="1" applyBorder="1"/>
    <xf numFmtId="49" fontId="16" fillId="0" borderId="5" xfId="0" applyNumberFormat="1" applyFont="1" applyBorder="1" applyAlignment="1">
      <alignment horizontal="center" vertical="center"/>
    </xf>
    <xf numFmtId="0" fontId="17" fillId="4" borderId="2" xfId="0" applyFont="1" applyFill="1" applyBorder="1" applyAlignment="1">
      <alignment horizontal="center"/>
    </xf>
    <xf numFmtId="0" fontId="17" fillId="4" borderId="2" xfId="0" applyFont="1" applyFill="1" applyBorder="1"/>
    <xf numFmtId="0" fontId="18" fillId="4" borderId="2" xfId="0" applyFont="1" applyFill="1" applyBorder="1" applyAlignment="1">
      <alignment horizontal="center"/>
    </xf>
    <xf numFmtId="165" fontId="10" fillId="2" borderId="2" xfId="1" applyNumberFormat="1" applyFont="1" applyFill="1" applyBorder="1" applyAlignment="1">
      <alignment vertical="center"/>
    </xf>
    <xf numFmtId="0" fontId="6" fillId="0" borderId="5" xfId="0" applyFont="1" applyFill="1" applyBorder="1"/>
    <xf numFmtId="0" fontId="6" fillId="0" borderId="0" xfId="0" applyFont="1" applyFill="1" applyBorder="1"/>
    <xf numFmtId="0" fontId="6" fillId="0" borderId="5" xfId="0" applyNumberFormat="1" applyFont="1" applyFill="1" applyBorder="1"/>
    <xf numFmtId="0" fontId="19" fillId="0" borderId="0" xfId="0" applyFont="1" applyAlignment="1">
      <alignment horizontal="center"/>
    </xf>
    <xf numFmtId="0" fontId="17" fillId="6" borderId="2" xfId="0" applyFont="1" applyFill="1" applyBorder="1" applyAlignment="1">
      <alignment horizontal="center"/>
    </xf>
    <xf numFmtId="0" fontId="17" fillId="6" borderId="2" xfId="0" applyFont="1" applyFill="1" applyBorder="1"/>
    <xf numFmtId="0" fontId="0" fillId="0" borderId="5" xfId="0" applyBorder="1"/>
    <xf numFmtId="3" fontId="6" fillId="0" borderId="4" xfId="0" applyNumberFormat="1" applyFont="1" applyBorder="1"/>
    <xf numFmtId="3" fontId="6" fillId="0" borderId="12" xfId="0" applyNumberFormat="1" applyFont="1" applyBorder="1"/>
    <xf numFmtId="3" fontId="2" fillId="5" borderId="13" xfId="0" applyNumberFormat="1" applyFont="1" applyFill="1" applyBorder="1"/>
    <xf numFmtId="0" fontId="9" fillId="2" borderId="5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3" fontId="9" fillId="2" borderId="5" xfId="0" applyNumberFormat="1" applyFont="1" applyFill="1" applyBorder="1" applyAlignment="1">
      <alignment horizontal="center" vertical="center"/>
    </xf>
    <xf numFmtId="165" fontId="17" fillId="6" borderId="2" xfId="1" applyNumberFormat="1" applyFont="1" applyFill="1" applyBorder="1"/>
    <xf numFmtId="165" fontId="17" fillId="6" borderId="3" xfId="1" applyNumberFormat="1" applyFont="1" applyFill="1" applyBorder="1"/>
    <xf numFmtId="0" fontId="25" fillId="0" borderId="0" xfId="0" applyFont="1"/>
    <xf numFmtId="49" fontId="14" fillId="0" borderId="3" xfId="0" applyNumberFormat="1" applyFont="1" applyBorder="1" applyAlignment="1">
      <alignment horizontal="center"/>
    </xf>
    <xf numFmtId="49" fontId="16" fillId="0" borderId="6" xfId="0" applyNumberFormat="1" applyFont="1" applyBorder="1" applyAlignment="1">
      <alignment horizontal="center" vertical="center"/>
    </xf>
    <xf numFmtId="0" fontId="15" fillId="3" borderId="8" xfId="0" applyFont="1" applyFill="1" applyBorder="1" applyAlignment="1">
      <alignment horizontal="center"/>
    </xf>
    <xf numFmtId="0" fontId="24" fillId="4" borderId="4" xfId="0" applyFont="1" applyFill="1" applyBorder="1"/>
    <xf numFmtId="0" fontId="23" fillId="0" borderId="5" xfId="0" applyFont="1" applyBorder="1"/>
    <xf numFmtId="0" fontId="23" fillId="0" borderId="5" xfId="0" applyFont="1" applyBorder="1" applyAlignment="1">
      <alignment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4" fontId="15" fillId="0" borderId="2" xfId="0" applyNumberFormat="1" applyFont="1" applyFill="1" applyBorder="1" applyAlignment="1">
      <alignment horizontal="center"/>
    </xf>
    <xf numFmtId="0" fontId="27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49" fontId="14" fillId="0" borderId="15" xfId="0" applyNumberFormat="1" applyFont="1" applyBorder="1" applyAlignment="1">
      <alignment horizontal="center"/>
    </xf>
    <xf numFmtId="49" fontId="14" fillId="0" borderId="8" xfId="0" applyNumberFormat="1" applyFont="1" applyBorder="1" applyAlignment="1">
      <alignment horizontal="center"/>
    </xf>
    <xf numFmtId="49" fontId="16" fillId="0" borderId="10" xfId="0" applyNumberFormat="1" applyFont="1" applyBorder="1" applyAlignment="1">
      <alignment horizontal="center" vertical="center"/>
    </xf>
    <xf numFmtId="0" fontId="17" fillId="6" borderId="4" xfId="0" applyFont="1" applyFill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11" fillId="0" borderId="5" xfId="0" applyFont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1" fillId="0" borderId="4" xfId="0" applyFont="1" applyBorder="1"/>
    <xf numFmtId="0" fontId="21" fillId="2" borderId="1" xfId="0" applyFont="1" applyFill="1" applyBorder="1" applyAlignment="1">
      <alignment horizontal="center" vertical="center" wrapText="1"/>
    </xf>
    <xf numFmtId="0" fontId="22" fillId="0" borderId="11" xfId="0" applyFont="1" applyBorder="1"/>
    <xf numFmtId="0" fontId="8" fillId="2" borderId="1" xfId="0" applyFont="1" applyFill="1" applyBorder="1" applyAlignment="1">
      <alignment horizontal="center" vertical="center" wrapText="1"/>
    </xf>
    <xf numFmtId="0" fontId="12" fillId="0" borderId="4" xfId="0" applyFont="1" applyBorder="1"/>
    <xf numFmtId="0" fontId="8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right" vertical="center"/>
    </xf>
    <xf numFmtId="0" fontId="10" fillId="2" borderId="7" xfId="0" applyFont="1" applyFill="1" applyBorder="1" applyAlignment="1">
      <alignment horizontal="right" vertical="center"/>
    </xf>
    <xf numFmtId="0" fontId="10" fillId="2" borderId="8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right"/>
    </xf>
    <xf numFmtId="0" fontId="6" fillId="0" borderId="9" xfId="0" applyFont="1" applyFill="1" applyBorder="1" applyAlignment="1">
      <alignment horizontal="right"/>
    </xf>
    <xf numFmtId="0" fontId="6" fillId="0" borderId="10" xfId="0" applyFont="1" applyFill="1" applyBorder="1" applyAlignment="1">
      <alignment horizontal="right"/>
    </xf>
    <xf numFmtId="0" fontId="6" fillId="0" borderId="5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 applyAlignment="1"/>
    <xf numFmtId="0" fontId="6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0" borderId="4" xfId="0" applyFont="1" applyBorder="1"/>
    <xf numFmtId="0" fontId="10" fillId="2" borderId="1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189653</xdr:colOff>
      <xdr:row>0</xdr:row>
      <xdr:rowOff>107315</xdr:rowOff>
    </xdr:from>
    <xdr:ext cx="1479127" cy="807085"/>
    <xdr:pic>
      <xdr:nvPicPr>
        <xdr:cNvPr id="2" name="image2.jpg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9253" y="107315"/>
          <a:ext cx="1479127" cy="80708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I16"/>
  <sheetViews>
    <sheetView tabSelected="1" workbookViewId="0">
      <selection activeCell="E4" sqref="E4"/>
    </sheetView>
  </sheetViews>
  <sheetFormatPr defaultRowHeight="15" x14ac:dyDescent="0.25"/>
  <cols>
    <col min="1" max="1" width="5" customWidth="1"/>
    <col min="3" max="3" width="12.5703125" customWidth="1"/>
    <col min="4" max="4" width="17.7109375" customWidth="1"/>
    <col min="5" max="5" width="23.5703125" customWidth="1"/>
    <col min="6" max="6" width="11.7109375" customWidth="1"/>
    <col min="7" max="7" width="12.28515625" customWidth="1"/>
    <col min="8" max="8" width="14.28515625" customWidth="1"/>
    <col min="9" max="9" width="12.85546875" customWidth="1"/>
  </cols>
  <sheetData>
    <row r="2" spans="2:9" ht="16.149999999999999" customHeight="1" x14ac:dyDescent="0.25">
      <c r="B2" s="60" t="s">
        <v>6</v>
      </c>
      <c r="C2" s="63" t="s">
        <v>62</v>
      </c>
      <c r="D2" s="60" t="s">
        <v>7</v>
      </c>
      <c r="E2" s="62" t="s">
        <v>41</v>
      </c>
      <c r="F2" s="36" t="s">
        <v>44</v>
      </c>
      <c r="G2" s="37" t="s">
        <v>45</v>
      </c>
      <c r="H2" s="37" t="s">
        <v>42</v>
      </c>
      <c r="I2" s="37" t="s">
        <v>46</v>
      </c>
    </row>
    <row r="3" spans="2:9" ht="16.149999999999999" customHeight="1" x14ac:dyDescent="0.25">
      <c r="B3" s="61"/>
      <c r="C3" s="64"/>
      <c r="D3" s="61"/>
      <c r="E3" s="61"/>
      <c r="F3" s="38">
        <v>12</v>
      </c>
      <c r="G3" s="38">
        <v>1</v>
      </c>
      <c r="H3" s="37" t="s">
        <v>43</v>
      </c>
      <c r="I3" s="37" t="s">
        <v>47</v>
      </c>
    </row>
    <row r="4" spans="2:9" ht="24.75" x14ac:dyDescent="0.7">
      <c r="B4" s="53">
        <v>1</v>
      </c>
      <c r="C4" s="59" t="s">
        <v>63</v>
      </c>
      <c r="D4" s="55" t="s">
        <v>18</v>
      </c>
      <c r="E4" s="46" t="s">
        <v>48</v>
      </c>
      <c r="F4" s="33"/>
      <c r="G4" s="34"/>
      <c r="H4" s="35">
        <f>F4*12+G4</f>
        <v>0</v>
      </c>
      <c r="I4" s="32"/>
    </row>
    <row r="5" spans="2:9" ht="24.75" x14ac:dyDescent="0.7">
      <c r="B5" s="54">
        <v>2</v>
      </c>
      <c r="C5" s="59" t="s">
        <v>63</v>
      </c>
      <c r="D5" s="56" t="s">
        <v>19</v>
      </c>
      <c r="E5" s="46" t="s">
        <v>49</v>
      </c>
      <c r="F5" s="16"/>
      <c r="G5" s="17"/>
      <c r="H5" s="35">
        <f t="shared" ref="H5:H16" si="0">F5*12+G5</f>
        <v>0</v>
      </c>
      <c r="I5" s="32"/>
    </row>
    <row r="6" spans="2:9" ht="24.75" x14ac:dyDescent="0.7">
      <c r="B6" s="54">
        <v>3</v>
      </c>
      <c r="C6" s="59" t="s">
        <v>63</v>
      </c>
      <c r="D6" s="56" t="s">
        <v>20</v>
      </c>
      <c r="E6" s="46" t="s">
        <v>50</v>
      </c>
      <c r="F6" s="16">
        <v>4</v>
      </c>
      <c r="G6" s="17">
        <v>5</v>
      </c>
      <c r="H6" s="35">
        <f t="shared" si="0"/>
        <v>53</v>
      </c>
      <c r="I6" s="32"/>
    </row>
    <row r="7" spans="2:9" ht="24.75" x14ac:dyDescent="0.7">
      <c r="B7" s="54">
        <v>4</v>
      </c>
      <c r="C7" s="59" t="s">
        <v>63</v>
      </c>
      <c r="D7" s="56" t="s">
        <v>21</v>
      </c>
      <c r="E7" s="46" t="s">
        <v>51</v>
      </c>
      <c r="F7" s="19">
        <v>3</v>
      </c>
      <c r="G7" s="20">
        <v>2</v>
      </c>
      <c r="H7" s="35">
        <f t="shared" si="0"/>
        <v>38</v>
      </c>
      <c r="I7" s="32"/>
    </row>
    <row r="8" spans="2:9" ht="24.75" x14ac:dyDescent="0.7">
      <c r="B8" s="54">
        <v>5</v>
      </c>
      <c r="C8" s="59" t="s">
        <v>63</v>
      </c>
      <c r="D8" s="56" t="s">
        <v>22</v>
      </c>
      <c r="E8" s="46" t="s">
        <v>52</v>
      </c>
      <c r="F8" s="16"/>
      <c r="G8" s="17"/>
      <c r="H8" s="35">
        <f t="shared" si="0"/>
        <v>0</v>
      </c>
      <c r="I8" s="32"/>
    </row>
    <row r="9" spans="2:9" ht="24.75" x14ac:dyDescent="0.7">
      <c r="B9" s="54">
        <v>6</v>
      </c>
      <c r="C9" s="59" t="s">
        <v>63</v>
      </c>
      <c r="D9" s="56" t="s">
        <v>23</v>
      </c>
      <c r="E9" s="46" t="s">
        <v>53</v>
      </c>
      <c r="F9" s="16"/>
      <c r="G9" s="17"/>
      <c r="H9" s="35">
        <f t="shared" si="0"/>
        <v>0</v>
      </c>
      <c r="I9" s="32"/>
    </row>
    <row r="10" spans="2:9" ht="24.75" x14ac:dyDescent="0.7">
      <c r="B10" s="54">
        <v>7</v>
      </c>
      <c r="C10" s="59" t="s">
        <v>63</v>
      </c>
      <c r="D10" s="57" t="s">
        <v>24</v>
      </c>
      <c r="E10" s="46" t="s">
        <v>54</v>
      </c>
      <c r="F10" s="16"/>
      <c r="G10" s="17"/>
      <c r="H10" s="35">
        <f t="shared" si="0"/>
        <v>0</v>
      </c>
      <c r="I10" s="32"/>
    </row>
    <row r="11" spans="2:9" ht="24.75" x14ac:dyDescent="0.7">
      <c r="B11" s="54">
        <v>8</v>
      </c>
      <c r="C11" s="59" t="s">
        <v>63</v>
      </c>
      <c r="D11" s="57" t="s">
        <v>25</v>
      </c>
      <c r="E11" s="46" t="s">
        <v>55</v>
      </c>
      <c r="F11" s="16"/>
      <c r="G11" s="17"/>
      <c r="H11" s="35">
        <f t="shared" si="0"/>
        <v>0</v>
      </c>
      <c r="I11" s="32"/>
    </row>
    <row r="12" spans="2:9" ht="24.75" x14ac:dyDescent="0.7">
      <c r="B12" s="54">
        <v>9</v>
      </c>
      <c r="C12" s="59" t="s">
        <v>63</v>
      </c>
      <c r="D12" s="57" t="s">
        <v>26</v>
      </c>
      <c r="E12" s="47" t="s">
        <v>27</v>
      </c>
      <c r="F12" s="16"/>
      <c r="G12" s="17"/>
      <c r="H12" s="35">
        <f t="shared" si="0"/>
        <v>0</v>
      </c>
      <c r="I12" s="32"/>
    </row>
    <row r="13" spans="2:9" ht="24.75" x14ac:dyDescent="0.7">
      <c r="B13" s="54">
        <v>10</v>
      </c>
      <c r="C13" s="59" t="s">
        <v>63</v>
      </c>
      <c r="D13" s="57" t="s">
        <v>28</v>
      </c>
      <c r="E13" s="47" t="s">
        <v>29</v>
      </c>
      <c r="F13" s="16"/>
      <c r="G13" s="17"/>
      <c r="H13" s="35">
        <f t="shared" si="0"/>
        <v>0</v>
      </c>
      <c r="I13" s="32"/>
    </row>
    <row r="14" spans="2:9" ht="24.75" x14ac:dyDescent="0.7">
      <c r="B14" s="54">
        <v>11</v>
      </c>
      <c r="C14" s="59" t="s">
        <v>63</v>
      </c>
      <c r="D14" s="57" t="s">
        <v>30</v>
      </c>
      <c r="E14" s="47" t="s">
        <v>31</v>
      </c>
      <c r="F14" s="16"/>
      <c r="G14" s="17"/>
      <c r="H14" s="35">
        <f t="shared" si="0"/>
        <v>0</v>
      </c>
      <c r="I14" s="32"/>
    </row>
    <row r="15" spans="2:9" ht="24.75" x14ac:dyDescent="0.7">
      <c r="B15" s="54">
        <v>12</v>
      </c>
      <c r="C15" s="59" t="s">
        <v>63</v>
      </c>
      <c r="D15" s="57" t="s">
        <v>32</v>
      </c>
      <c r="E15" s="47" t="s">
        <v>33</v>
      </c>
      <c r="F15" s="16"/>
      <c r="G15" s="17"/>
      <c r="H15" s="35">
        <f t="shared" si="0"/>
        <v>0</v>
      </c>
      <c r="I15" s="32"/>
    </row>
    <row r="16" spans="2:9" ht="21" x14ac:dyDescent="0.6">
      <c r="B16" s="30"/>
      <c r="C16" s="58"/>
      <c r="D16" s="31" t="s">
        <v>34</v>
      </c>
      <c r="E16" s="31"/>
      <c r="F16" s="39">
        <f>SUM(F4:F15)</f>
        <v>7</v>
      </c>
      <c r="G16" s="40">
        <f t="shared" ref="G16" si="1">SUM(G4:G15)</f>
        <v>7</v>
      </c>
      <c r="H16" s="35">
        <f t="shared" si="0"/>
        <v>91</v>
      </c>
      <c r="I16" s="35"/>
    </row>
  </sheetData>
  <mergeCells count="4">
    <mergeCell ref="B2:B3"/>
    <mergeCell ref="D2:D3"/>
    <mergeCell ref="E2:E3"/>
    <mergeCell ref="C2:C3"/>
  </mergeCells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J40"/>
  <sheetViews>
    <sheetView topLeftCell="A19" workbookViewId="0">
      <selection activeCell="B24" sqref="B24:J24"/>
    </sheetView>
  </sheetViews>
  <sheetFormatPr defaultRowHeight="18.75" x14ac:dyDescent="0.45"/>
  <cols>
    <col min="1" max="1" width="6.140625" customWidth="1"/>
    <col min="3" max="3" width="16.85546875" customWidth="1"/>
    <col min="4" max="4" width="27.42578125" style="41" customWidth="1"/>
    <col min="5" max="5" width="14.42578125" customWidth="1"/>
    <col min="6" max="6" width="12.5703125" customWidth="1"/>
    <col min="7" max="7" width="11.7109375" customWidth="1"/>
    <col min="8" max="9" width="12" customWidth="1"/>
    <col min="10" max="10" width="12.42578125" customWidth="1"/>
  </cols>
  <sheetData>
    <row r="1" spans="2:10" ht="34.9" customHeight="1" x14ac:dyDescent="0.25">
      <c r="B1" s="65" t="s">
        <v>58</v>
      </c>
      <c r="C1" s="65"/>
      <c r="D1" s="65"/>
      <c r="E1" s="65"/>
      <c r="F1" s="65"/>
      <c r="G1" s="65"/>
      <c r="H1" s="65"/>
      <c r="I1" s="65"/>
      <c r="J1" s="65"/>
    </row>
    <row r="2" spans="2:10" ht="21.6" customHeight="1" x14ac:dyDescent="0.65">
      <c r="B2" s="48"/>
      <c r="C2" s="49" t="s">
        <v>61</v>
      </c>
      <c r="D2" s="50"/>
      <c r="E2" s="51"/>
      <c r="F2" s="52"/>
      <c r="G2" s="51"/>
      <c r="H2" s="48"/>
      <c r="I2" s="48"/>
      <c r="J2" s="48"/>
    </row>
    <row r="3" spans="2:10" ht="19.5" x14ac:dyDescent="0.25">
      <c r="B3" s="66" t="s">
        <v>6</v>
      </c>
      <c r="C3" s="66" t="s">
        <v>7</v>
      </c>
      <c r="D3" s="68" t="s">
        <v>8</v>
      </c>
      <c r="E3" s="70" t="s">
        <v>56</v>
      </c>
      <c r="F3" s="72" t="s">
        <v>10</v>
      </c>
      <c r="G3" s="7" t="s">
        <v>11</v>
      </c>
      <c r="H3" s="8" t="s">
        <v>12</v>
      </c>
      <c r="I3" s="37" t="s">
        <v>42</v>
      </c>
      <c r="J3" s="8" t="s">
        <v>13</v>
      </c>
    </row>
    <row r="4" spans="2:10" ht="19.5" x14ac:dyDescent="0.25">
      <c r="B4" s="67"/>
      <c r="C4" s="67"/>
      <c r="D4" s="69"/>
      <c r="E4" s="71"/>
      <c r="F4" s="73"/>
      <c r="G4" s="10">
        <v>144000</v>
      </c>
      <c r="H4" s="10">
        <v>12000</v>
      </c>
      <c r="I4" s="37" t="s">
        <v>43</v>
      </c>
      <c r="J4" s="10">
        <v>150000</v>
      </c>
    </row>
    <row r="5" spans="2:10" ht="24.75" x14ac:dyDescent="0.7">
      <c r="B5" s="12">
        <v>1</v>
      </c>
      <c r="C5" s="42" t="s">
        <v>18</v>
      </c>
      <c r="D5" s="46" t="s">
        <v>48</v>
      </c>
      <c r="E5" s="44"/>
      <c r="F5" s="15"/>
      <c r="G5" s="16"/>
      <c r="H5" s="16"/>
      <c r="I5" s="35">
        <f>G5*12+H5</f>
        <v>0</v>
      </c>
      <c r="J5" s="16"/>
    </row>
    <row r="6" spans="2:10" ht="24.75" x14ac:dyDescent="0.7">
      <c r="B6" s="12">
        <v>2</v>
      </c>
      <c r="C6" s="42" t="s">
        <v>19</v>
      </c>
      <c r="D6" s="46" t="s">
        <v>49</v>
      </c>
      <c r="E6" s="44"/>
      <c r="F6" s="14"/>
      <c r="G6" s="16"/>
      <c r="H6" s="16"/>
      <c r="I6" s="35">
        <f t="shared" ref="I6:I19" si="0">G6*12+H6</f>
        <v>0</v>
      </c>
      <c r="J6" s="16"/>
    </row>
    <row r="7" spans="2:10" ht="24.75" x14ac:dyDescent="0.7">
      <c r="B7" s="12">
        <v>3</v>
      </c>
      <c r="C7" s="42" t="s">
        <v>20</v>
      </c>
      <c r="D7" s="46" t="s">
        <v>50</v>
      </c>
      <c r="E7" s="44"/>
      <c r="F7" s="14"/>
      <c r="G7" s="16">
        <v>4</v>
      </c>
      <c r="H7" s="16">
        <v>5</v>
      </c>
      <c r="I7" s="35">
        <f t="shared" si="0"/>
        <v>53</v>
      </c>
      <c r="J7" s="16"/>
    </row>
    <row r="8" spans="2:10" ht="24.75" x14ac:dyDescent="0.7">
      <c r="B8" s="12">
        <v>4</v>
      </c>
      <c r="C8" s="42" t="s">
        <v>20</v>
      </c>
      <c r="D8" s="46" t="s">
        <v>50</v>
      </c>
      <c r="E8" s="44" t="s">
        <v>57</v>
      </c>
      <c r="F8" s="15">
        <v>44445</v>
      </c>
      <c r="G8" s="16">
        <v>13</v>
      </c>
      <c r="H8" s="16">
        <v>7</v>
      </c>
      <c r="I8" s="35">
        <f t="shared" si="0"/>
        <v>163</v>
      </c>
      <c r="J8" s="16"/>
    </row>
    <row r="9" spans="2:10" ht="24.75" x14ac:dyDescent="0.7">
      <c r="B9" s="12">
        <v>5</v>
      </c>
      <c r="C9" s="42" t="s">
        <v>21</v>
      </c>
      <c r="D9" s="46" t="s">
        <v>51</v>
      </c>
      <c r="E9" s="44"/>
      <c r="F9" s="15"/>
      <c r="G9" s="16">
        <v>3</v>
      </c>
      <c r="H9" s="16">
        <v>2</v>
      </c>
      <c r="I9" s="35">
        <f t="shared" si="0"/>
        <v>38</v>
      </c>
      <c r="J9" s="16"/>
    </row>
    <row r="10" spans="2:10" ht="24.75" x14ac:dyDescent="0.7">
      <c r="B10" s="12">
        <v>6</v>
      </c>
      <c r="C10" s="42" t="s">
        <v>21</v>
      </c>
      <c r="D10" s="46" t="s">
        <v>51</v>
      </c>
      <c r="E10" s="44" t="s">
        <v>57</v>
      </c>
      <c r="F10" s="15">
        <v>44445</v>
      </c>
      <c r="G10" s="19">
        <v>12</v>
      </c>
      <c r="H10" s="19">
        <v>6</v>
      </c>
      <c r="I10" s="35">
        <f t="shared" si="0"/>
        <v>150</v>
      </c>
      <c r="J10" s="19"/>
    </row>
    <row r="11" spans="2:10" ht="24.75" x14ac:dyDescent="0.7">
      <c r="B11" s="12">
        <v>7</v>
      </c>
      <c r="C11" s="42" t="s">
        <v>22</v>
      </c>
      <c r="D11" s="46" t="s">
        <v>52</v>
      </c>
      <c r="E11" s="44"/>
      <c r="F11" s="14"/>
      <c r="G11" s="16"/>
      <c r="H11" s="16"/>
      <c r="I11" s="35">
        <f t="shared" si="0"/>
        <v>0</v>
      </c>
      <c r="J11" s="16"/>
    </row>
    <row r="12" spans="2:10" ht="24.75" x14ac:dyDescent="0.7">
      <c r="B12" s="12">
        <v>8</v>
      </c>
      <c r="C12" s="42" t="s">
        <v>23</v>
      </c>
      <c r="D12" s="46" t="s">
        <v>53</v>
      </c>
      <c r="E12" s="44"/>
      <c r="F12" s="14"/>
      <c r="G12" s="16"/>
      <c r="H12" s="16"/>
      <c r="I12" s="35">
        <f t="shared" si="0"/>
        <v>0</v>
      </c>
      <c r="J12" s="16"/>
    </row>
    <row r="13" spans="2:10" ht="24.75" x14ac:dyDescent="0.7">
      <c r="B13" s="12">
        <v>9</v>
      </c>
      <c r="C13" s="43" t="s">
        <v>24</v>
      </c>
      <c r="D13" s="46" t="s">
        <v>54</v>
      </c>
      <c r="E13" s="44"/>
      <c r="F13" s="14"/>
      <c r="G13" s="16"/>
      <c r="H13" s="16"/>
      <c r="I13" s="35">
        <f t="shared" si="0"/>
        <v>0</v>
      </c>
      <c r="J13" s="16"/>
    </row>
    <row r="14" spans="2:10" ht="24.75" x14ac:dyDescent="0.7">
      <c r="B14" s="12">
        <v>10</v>
      </c>
      <c r="C14" s="43" t="s">
        <v>25</v>
      </c>
      <c r="D14" s="46" t="s">
        <v>55</v>
      </c>
      <c r="E14" s="44"/>
      <c r="F14" s="14"/>
      <c r="G14" s="16"/>
      <c r="H14" s="16"/>
      <c r="I14" s="35">
        <f t="shared" si="0"/>
        <v>0</v>
      </c>
      <c r="J14" s="16"/>
    </row>
    <row r="15" spans="2:10" ht="24.75" x14ac:dyDescent="0.7">
      <c r="B15" s="12">
        <v>11</v>
      </c>
      <c r="C15" s="43" t="s">
        <v>26</v>
      </c>
      <c r="D15" s="47" t="s">
        <v>27</v>
      </c>
      <c r="E15" s="44"/>
      <c r="F15" s="15"/>
      <c r="G15" s="16"/>
      <c r="H15" s="16"/>
      <c r="I15" s="35">
        <f t="shared" si="0"/>
        <v>0</v>
      </c>
      <c r="J15" s="16"/>
    </row>
    <row r="16" spans="2:10" ht="24.75" x14ac:dyDescent="0.7">
      <c r="B16" s="12">
        <v>12</v>
      </c>
      <c r="C16" s="43" t="s">
        <v>28</v>
      </c>
      <c r="D16" s="47" t="s">
        <v>29</v>
      </c>
      <c r="E16" s="44"/>
      <c r="F16" s="14"/>
      <c r="G16" s="16"/>
      <c r="H16" s="16"/>
      <c r="I16" s="35">
        <f t="shared" si="0"/>
        <v>0</v>
      </c>
      <c r="J16" s="16"/>
    </row>
    <row r="17" spans="2:10" ht="24.75" x14ac:dyDescent="0.7">
      <c r="B17" s="12">
        <v>13</v>
      </c>
      <c r="C17" s="43" t="s">
        <v>30</v>
      </c>
      <c r="D17" s="47" t="s">
        <v>31</v>
      </c>
      <c r="E17" s="44"/>
      <c r="F17" s="15"/>
      <c r="G17" s="16"/>
      <c r="H17" s="16"/>
      <c r="I17" s="35">
        <f t="shared" si="0"/>
        <v>0</v>
      </c>
      <c r="J17" s="16"/>
    </row>
    <row r="18" spans="2:10" ht="24.75" x14ac:dyDescent="0.7">
      <c r="B18" s="12">
        <v>14</v>
      </c>
      <c r="C18" s="43" t="s">
        <v>32</v>
      </c>
      <c r="D18" s="47" t="s">
        <v>33</v>
      </c>
      <c r="E18" s="44"/>
      <c r="F18" s="14"/>
      <c r="G18" s="16"/>
      <c r="H18" s="16"/>
      <c r="I18" s="35">
        <f t="shared" si="0"/>
        <v>0</v>
      </c>
      <c r="J18" s="16"/>
    </row>
    <row r="19" spans="2:10" ht="23.25" x14ac:dyDescent="0.65">
      <c r="B19" s="22"/>
      <c r="C19" s="23" t="s">
        <v>34</v>
      </c>
      <c r="D19" s="45"/>
      <c r="E19" s="24">
        <f>SUM(E5:E18)</f>
        <v>0</v>
      </c>
      <c r="F19" s="24"/>
      <c r="G19" s="23">
        <f>SUM(G5:G18)</f>
        <v>32</v>
      </c>
      <c r="H19" s="23">
        <f>SUM(H5:H18)</f>
        <v>20</v>
      </c>
      <c r="I19" s="23">
        <f t="shared" si="0"/>
        <v>404</v>
      </c>
      <c r="J19" s="23">
        <f>SUM(J5:J18)</f>
        <v>0</v>
      </c>
    </row>
    <row r="24" spans="2:10" ht="27" x14ac:dyDescent="0.25">
      <c r="B24" s="65" t="s">
        <v>58</v>
      </c>
      <c r="C24" s="65"/>
      <c r="D24" s="65"/>
      <c r="E24" s="65"/>
      <c r="F24" s="65"/>
      <c r="G24" s="65"/>
      <c r="H24" s="65"/>
      <c r="I24" s="65"/>
      <c r="J24" s="65"/>
    </row>
    <row r="25" spans="2:10" ht="27" x14ac:dyDescent="0.65">
      <c r="B25" s="48"/>
      <c r="C25" s="49" t="s">
        <v>60</v>
      </c>
      <c r="D25" s="50"/>
      <c r="E25" s="48"/>
      <c r="F25" s="49" t="s">
        <v>59</v>
      </c>
      <c r="G25" s="48"/>
      <c r="H25" s="48"/>
      <c r="I25" s="48"/>
      <c r="J25" s="48"/>
    </row>
    <row r="26" spans="2:10" ht="19.5" x14ac:dyDescent="0.25">
      <c r="B26" s="66" t="s">
        <v>6</v>
      </c>
      <c r="C26" s="66" t="s">
        <v>7</v>
      </c>
      <c r="D26" s="68" t="s">
        <v>8</v>
      </c>
      <c r="E26" s="70" t="s">
        <v>56</v>
      </c>
      <c r="F26" s="72" t="s">
        <v>10</v>
      </c>
      <c r="G26" s="7" t="s">
        <v>11</v>
      </c>
      <c r="H26" s="8" t="s">
        <v>12</v>
      </c>
      <c r="I26" s="37" t="s">
        <v>42</v>
      </c>
      <c r="J26" s="8" t="s">
        <v>13</v>
      </c>
    </row>
    <row r="27" spans="2:10" ht="19.5" x14ac:dyDescent="0.25">
      <c r="B27" s="67"/>
      <c r="C27" s="67"/>
      <c r="D27" s="69"/>
      <c r="E27" s="71"/>
      <c r="F27" s="73"/>
      <c r="G27" s="10">
        <v>144000</v>
      </c>
      <c r="H27" s="10">
        <v>12000</v>
      </c>
      <c r="I27" s="37" t="s">
        <v>43</v>
      </c>
      <c r="J27" s="10">
        <v>150000</v>
      </c>
    </row>
    <row r="28" spans="2:10" ht="24.75" x14ac:dyDescent="0.7">
      <c r="B28" s="12">
        <v>1</v>
      </c>
      <c r="C28" s="42" t="s">
        <v>18</v>
      </c>
      <c r="D28" s="46" t="s">
        <v>48</v>
      </c>
      <c r="E28" s="44"/>
      <c r="F28" s="15"/>
      <c r="G28" s="16"/>
      <c r="H28" s="16"/>
      <c r="I28" s="35">
        <f>G28*12+H28</f>
        <v>0</v>
      </c>
      <c r="J28" s="16"/>
    </row>
    <row r="29" spans="2:10" ht="24.75" x14ac:dyDescent="0.7">
      <c r="B29" s="12">
        <v>2</v>
      </c>
      <c r="C29" s="42" t="s">
        <v>19</v>
      </c>
      <c r="D29" s="46" t="s">
        <v>49</v>
      </c>
      <c r="E29" s="44"/>
      <c r="F29" s="14"/>
      <c r="G29" s="16"/>
      <c r="H29" s="16"/>
      <c r="I29" s="35">
        <f t="shared" ref="I29:I40" si="1">G29*12+H29</f>
        <v>0</v>
      </c>
      <c r="J29" s="16"/>
    </row>
    <row r="30" spans="2:10" ht="24.75" x14ac:dyDescent="0.7">
      <c r="B30" s="12">
        <v>3</v>
      </c>
      <c r="C30" s="42" t="s">
        <v>20</v>
      </c>
      <c r="D30" s="46" t="s">
        <v>50</v>
      </c>
      <c r="E30" s="44" t="s">
        <v>57</v>
      </c>
      <c r="F30" s="15">
        <v>44445</v>
      </c>
      <c r="G30" s="16">
        <v>18</v>
      </c>
      <c r="H30" s="16"/>
      <c r="I30" s="35">
        <f t="shared" si="1"/>
        <v>216</v>
      </c>
      <c r="J30" s="16"/>
    </row>
    <row r="31" spans="2:10" ht="24.75" x14ac:dyDescent="0.7">
      <c r="B31" s="12">
        <v>4</v>
      </c>
      <c r="C31" s="42" t="s">
        <v>21</v>
      </c>
      <c r="D31" s="46" t="s">
        <v>51</v>
      </c>
      <c r="E31" s="44" t="s">
        <v>57</v>
      </c>
      <c r="F31" s="15">
        <v>44445</v>
      </c>
      <c r="G31" s="19">
        <v>15</v>
      </c>
      <c r="H31" s="19">
        <v>8</v>
      </c>
      <c r="I31" s="35">
        <f t="shared" si="1"/>
        <v>188</v>
      </c>
      <c r="J31" s="19"/>
    </row>
    <row r="32" spans="2:10" ht="24.75" x14ac:dyDescent="0.7">
      <c r="B32" s="12">
        <v>5</v>
      </c>
      <c r="C32" s="42" t="s">
        <v>22</v>
      </c>
      <c r="D32" s="46" t="s">
        <v>52</v>
      </c>
      <c r="E32" s="44"/>
      <c r="F32" s="14"/>
      <c r="G32" s="16"/>
      <c r="H32" s="16"/>
      <c r="I32" s="35">
        <f t="shared" si="1"/>
        <v>0</v>
      </c>
      <c r="J32" s="16"/>
    </row>
    <row r="33" spans="2:10" ht="24.75" x14ac:dyDescent="0.7">
      <c r="B33" s="12">
        <v>6</v>
      </c>
      <c r="C33" s="42" t="s">
        <v>23</v>
      </c>
      <c r="D33" s="46" t="s">
        <v>53</v>
      </c>
      <c r="E33" s="44"/>
      <c r="F33" s="14"/>
      <c r="G33" s="16"/>
      <c r="H33" s="16"/>
      <c r="I33" s="35">
        <f t="shared" si="1"/>
        <v>0</v>
      </c>
      <c r="J33" s="16"/>
    </row>
    <row r="34" spans="2:10" ht="24.75" x14ac:dyDescent="0.7">
      <c r="B34" s="12">
        <v>7</v>
      </c>
      <c r="C34" s="43" t="s">
        <v>24</v>
      </c>
      <c r="D34" s="46" t="s">
        <v>54</v>
      </c>
      <c r="E34" s="44"/>
      <c r="F34" s="14"/>
      <c r="G34" s="16"/>
      <c r="H34" s="16"/>
      <c r="I34" s="35">
        <f t="shared" si="1"/>
        <v>0</v>
      </c>
      <c r="J34" s="16"/>
    </row>
    <row r="35" spans="2:10" ht="24.75" x14ac:dyDescent="0.7">
      <c r="B35" s="12">
        <v>8</v>
      </c>
      <c r="C35" s="43" t="s">
        <v>25</v>
      </c>
      <c r="D35" s="46" t="s">
        <v>55</v>
      </c>
      <c r="E35" s="44"/>
      <c r="F35" s="14"/>
      <c r="G35" s="16"/>
      <c r="H35" s="16"/>
      <c r="I35" s="35">
        <f t="shared" si="1"/>
        <v>0</v>
      </c>
      <c r="J35" s="16"/>
    </row>
    <row r="36" spans="2:10" ht="24.75" x14ac:dyDescent="0.7">
      <c r="B36" s="12">
        <v>9</v>
      </c>
      <c r="C36" s="43" t="s">
        <v>26</v>
      </c>
      <c r="D36" s="47" t="s">
        <v>27</v>
      </c>
      <c r="E36" s="44"/>
      <c r="F36" s="15"/>
      <c r="G36" s="16"/>
      <c r="H36" s="16"/>
      <c r="I36" s="35">
        <f t="shared" si="1"/>
        <v>0</v>
      </c>
      <c r="J36" s="16"/>
    </row>
    <row r="37" spans="2:10" ht="24.75" x14ac:dyDescent="0.7">
      <c r="B37" s="12">
        <v>10</v>
      </c>
      <c r="C37" s="43" t="s">
        <v>28</v>
      </c>
      <c r="D37" s="47" t="s">
        <v>29</v>
      </c>
      <c r="E37" s="44"/>
      <c r="F37" s="14"/>
      <c r="G37" s="16"/>
      <c r="H37" s="16"/>
      <c r="I37" s="35">
        <f t="shared" si="1"/>
        <v>0</v>
      </c>
      <c r="J37" s="16"/>
    </row>
    <row r="38" spans="2:10" ht="24.75" x14ac:dyDescent="0.7">
      <c r="B38" s="12">
        <v>11</v>
      </c>
      <c r="C38" s="43" t="s">
        <v>30</v>
      </c>
      <c r="D38" s="47" t="s">
        <v>31</v>
      </c>
      <c r="E38" s="44"/>
      <c r="F38" s="15"/>
      <c r="G38" s="16"/>
      <c r="H38" s="16"/>
      <c r="I38" s="35">
        <f t="shared" si="1"/>
        <v>0</v>
      </c>
      <c r="J38" s="16"/>
    </row>
    <row r="39" spans="2:10" ht="24.75" x14ac:dyDescent="0.7">
      <c r="B39" s="12">
        <v>12</v>
      </c>
      <c r="C39" s="43" t="s">
        <v>32</v>
      </c>
      <c r="D39" s="47" t="s">
        <v>33</v>
      </c>
      <c r="E39" s="44"/>
      <c r="F39" s="14"/>
      <c r="G39" s="16"/>
      <c r="H39" s="16"/>
      <c r="I39" s="35">
        <f t="shared" si="1"/>
        <v>0</v>
      </c>
      <c r="J39" s="16"/>
    </row>
    <row r="40" spans="2:10" ht="23.25" x14ac:dyDescent="0.65">
      <c r="B40" s="22"/>
      <c r="C40" s="23" t="s">
        <v>34</v>
      </c>
      <c r="D40" s="45"/>
      <c r="E40" s="24">
        <f>SUM(E28:E39)</f>
        <v>0</v>
      </c>
      <c r="F40" s="24"/>
      <c r="G40" s="23">
        <f>SUM(G28:G39)</f>
        <v>33</v>
      </c>
      <c r="H40" s="23">
        <f>SUM(H28:H39)</f>
        <v>8</v>
      </c>
      <c r="I40" s="23">
        <f t="shared" si="1"/>
        <v>404</v>
      </c>
      <c r="J40" s="23">
        <f>SUM(J28:J39)</f>
        <v>0</v>
      </c>
    </row>
  </sheetData>
  <mergeCells count="12">
    <mergeCell ref="B1:J1"/>
    <mergeCell ref="B3:B4"/>
    <mergeCell ref="C3:C4"/>
    <mergeCell ref="D3:D4"/>
    <mergeCell ref="E3:E4"/>
    <mergeCell ref="F3:F4"/>
    <mergeCell ref="B24:J24"/>
    <mergeCell ref="B26:B27"/>
    <mergeCell ref="C26:C27"/>
    <mergeCell ref="D26:D27"/>
    <mergeCell ref="E26:E27"/>
    <mergeCell ref="F26:F27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M28"/>
  <sheetViews>
    <sheetView zoomScale="90" zoomScaleNormal="90" workbookViewId="0">
      <selection activeCell="F12" sqref="F12"/>
    </sheetView>
  </sheetViews>
  <sheetFormatPr defaultRowHeight="15" x14ac:dyDescent="0.25"/>
  <cols>
    <col min="1" max="1" width="4.5703125" customWidth="1"/>
    <col min="3" max="3" width="19.28515625" customWidth="1"/>
    <col min="4" max="4" width="24" customWidth="1"/>
    <col min="6" max="6" width="14.140625" customWidth="1"/>
    <col min="7" max="7" width="16.42578125" customWidth="1"/>
    <col min="8" max="8" width="17.140625" customWidth="1"/>
    <col min="10" max="10" width="14.140625" customWidth="1"/>
    <col min="11" max="11" width="14" customWidth="1"/>
    <col min="12" max="12" width="16.5703125" customWidth="1"/>
    <col min="13" max="13" width="11.28515625" customWidth="1"/>
  </cols>
  <sheetData>
    <row r="2" spans="2:13" ht="27" x14ac:dyDescent="0.25">
      <c r="B2" s="1"/>
      <c r="C2" s="1"/>
      <c r="D2" s="1"/>
      <c r="E2" s="2" t="s">
        <v>0</v>
      </c>
      <c r="F2" s="2"/>
      <c r="G2" s="1"/>
      <c r="H2" s="1"/>
      <c r="I2" s="1"/>
      <c r="J2" s="1"/>
      <c r="K2" s="1"/>
      <c r="L2" s="1"/>
      <c r="M2" s="1"/>
    </row>
    <row r="3" spans="2:13" ht="20.25" x14ac:dyDescent="0.25">
      <c r="B3" s="1"/>
      <c r="C3" s="1"/>
      <c r="D3" s="1"/>
      <c r="E3" s="3" t="s">
        <v>1</v>
      </c>
      <c r="F3" s="3"/>
      <c r="G3" s="1"/>
      <c r="H3" s="1"/>
      <c r="I3" s="1"/>
      <c r="J3" s="1"/>
      <c r="K3" s="1"/>
      <c r="L3" s="1"/>
      <c r="M3" s="1"/>
    </row>
    <row r="4" spans="2:13" ht="20.25" x14ac:dyDescent="0.25">
      <c r="B4" s="1"/>
      <c r="C4" s="1"/>
      <c r="D4" s="1"/>
      <c r="E4" s="3"/>
      <c r="F4" s="3"/>
      <c r="G4" s="1"/>
      <c r="H4" s="1"/>
      <c r="I4" s="1"/>
      <c r="J4" s="1"/>
      <c r="K4" s="1"/>
      <c r="L4" s="1"/>
      <c r="M4" s="1"/>
    </row>
    <row r="5" spans="2:13" ht="31.5" x14ac:dyDescent="0.85">
      <c r="B5" s="82" t="s">
        <v>2</v>
      </c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</row>
    <row r="6" spans="2:13" ht="31.5" x14ac:dyDescent="0.85">
      <c r="B6" s="4"/>
      <c r="C6" s="1"/>
      <c r="D6" s="1"/>
      <c r="E6" s="1"/>
      <c r="F6" s="1"/>
      <c r="G6" s="1"/>
      <c r="H6" s="1"/>
      <c r="I6" s="1"/>
      <c r="J6" s="1"/>
      <c r="K6" s="1"/>
      <c r="L6" s="84" t="s">
        <v>3</v>
      </c>
      <c r="M6" s="84"/>
    </row>
    <row r="7" spans="2:13" ht="24.75" x14ac:dyDescent="0.7">
      <c r="B7" s="5" t="s">
        <v>4</v>
      </c>
      <c r="C7" s="5"/>
      <c r="D7" s="5"/>
      <c r="E7" s="5"/>
      <c r="F7" s="5"/>
      <c r="G7" s="5"/>
      <c r="H7" s="5"/>
      <c r="I7" s="5"/>
      <c r="J7" s="5"/>
      <c r="K7" s="5"/>
      <c r="L7" s="5"/>
      <c r="M7" s="6" t="s">
        <v>5</v>
      </c>
    </row>
    <row r="8" spans="2:13" ht="24.6" customHeight="1" x14ac:dyDescent="0.25">
      <c r="B8" s="66" t="s">
        <v>6</v>
      </c>
      <c r="C8" s="66" t="s">
        <v>7</v>
      </c>
      <c r="D8" s="85" t="s">
        <v>8</v>
      </c>
      <c r="E8" s="70" t="s">
        <v>9</v>
      </c>
      <c r="F8" s="72" t="s">
        <v>10</v>
      </c>
      <c r="G8" s="7" t="s">
        <v>11</v>
      </c>
      <c r="H8" s="8" t="s">
        <v>12</v>
      </c>
      <c r="I8" s="8" t="s">
        <v>13</v>
      </c>
      <c r="J8" s="9" t="s">
        <v>14</v>
      </c>
      <c r="K8" s="86" t="s">
        <v>15</v>
      </c>
      <c r="L8" s="86" t="s">
        <v>16</v>
      </c>
      <c r="M8" s="88" t="s">
        <v>17</v>
      </c>
    </row>
    <row r="9" spans="2:13" ht="19.899999999999999" customHeight="1" x14ac:dyDescent="0.25">
      <c r="B9" s="67"/>
      <c r="C9" s="67"/>
      <c r="D9" s="67"/>
      <c r="E9" s="71"/>
      <c r="F9" s="73"/>
      <c r="G9" s="10">
        <v>144000</v>
      </c>
      <c r="H9" s="10">
        <v>12000</v>
      </c>
      <c r="I9" s="10">
        <v>150000</v>
      </c>
      <c r="J9" s="11">
        <v>50000</v>
      </c>
      <c r="K9" s="87"/>
      <c r="L9" s="87"/>
      <c r="M9" s="87"/>
    </row>
    <row r="10" spans="2:13" ht="24.75" x14ac:dyDescent="0.7">
      <c r="B10" s="12">
        <v>1</v>
      </c>
      <c r="C10" s="13" t="s">
        <v>18</v>
      </c>
      <c r="D10" s="46" t="s">
        <v>48</v>
      </c>
      <c r="E10" s="14"/>
      <c r="F10" s="15"/>
      <c r="G10" s="16"/>
      <c r="H10" s="16"/>
      <c r="I10" s="16"/>
      <c r="J10" s="17"/>
      <c r="K10" s="12">
        <f>G10*12+H10</f>
        <v>0</v>
      </c>
      <c r="L10" s="12">
        <f>E10*14</f>
        <v>0</v>
      </c>
      <c r="M10" s="18">
        <f t="shared" ref="M10:M21" si="0">K10-L10</f>
        <v>0</v>
      </c>
    </row>
    <row r="11" spans="2:13" ht="24.75" x14ac:dyDescent="0.7">
      <c r="B11" s="12">
        <v>2</v>
      </c>
      <c r="C11" s="13" t="s">
        <v>19</v>
      </c>
      <c r="D11" s="46" t="s">
        <v>49</v>
      </c>
      <c r="E11" s="14"/>
      <c r="F11" s="14"/>
      <c r="G11" s="16"/>
      <c r="H11" s="16"/>
      <c r="I11" s="16"/>
      <c r="J11" s="17"/>
      <c r="K11" s="12">
        <f t="shared" ref="K11:K21" si="1">G11*12+H11</f>
        <v>0</v>
      </c>
      <c r="L11" s="12">
        <f t="shared" ref="L11:L21" si="2">E11*14</f>
        <v>0</v>
      </c>
      <c r="M11" s="18">
        <f t="shared" si="0"/>
        <v>0</v>
      </c>
    </row>
    <row r="12" spans="2:13" ht="24.75" x14ac:dyDescent="0.7">
      <c r="B12" s="12">
        <v>3</v>
      </c>
      <c r="C12" s="13" t="s">
        <v>20</v>
      </c>
      <c r="D12" s="46" t="s">
        <v>50</v>
      </c>
      <c r="E12" s="14">
        <v>10</v>
      </c>
      <c r="F12" s="15">
        <v>44445</v>
      </c>
      <c r="G12" s="16">
        <v>12</v>
      </c>
      <c r="H12" s="16">
        <v>19</v>
      </c>
      <c r="I12" s="16"/>
      <c r="J12" s="17"/>
      <c r="K12" s="12">
        <f t="shared" si="1"/>
        <v>163</v>
      </c>
      <c r="L12" s="12">
        <f t="shared" si="2"/>
        <v>140</v>
      </c>
      <c r="M12" s="18">
        <f t="shared" si="0"/>
        <v>23</v>
      </c>
    </row>
    <row r="13" spans="2:13" ht="24.75" x14ac:dyDescent="0.7">
      <c r="B13" s="12">
        <v>4</v>
      </c>
      <c r="C13" s="13" t="s">
        <v>21</v>
      </c>
      <c r="D13" s="46" t="s">
        <v>51</v>
      </c>
      <c r="E13" s="14">
        <v>10</v>
      </c>
      <c r="F13" s="15">
        <v>44445</v>
      </c>
      <c r="G13" s="19">
        <v>12</v>
      </c>
      <c r="H13" s="19">
        <v>6</v>
      </c>
      <c r="I13" s="19"/>
      <c r="J13" s="20"/>
      <c r="K13" s="12">
        <f t="shared" si="1"/>
        <v>150</v>
      </c>
      <c r="L13" s="12">
        <f t="shared" si="2"/>
        <v>140</v>
      </c>
      <c r="M13" s="18">
        <f t="shared" si="0"/>
        <v>10</v>
      </c>
    </row>
    <row r="14" spans="2:13" ht="24.75" x14ac:dyDescent="0.7">
      <c r="B14" s="12">
        <v>5</v>
      </c>
      <c r="C14" s="13" t="s">
        <v>22</v>
      </c>
      <c r="D14" s="46" t="s">
        <v>52</v>
      </c>
      <c r="E14" s="14"/>
      <c r="F14" s="14"/>
      <c r="G14" s="16"/>
      <c r="H14" s="16"/>
      <c r="I14" s="16"/>
      <c r="J14" s="17"/>
      <c r="K14" s="12">
        <f t="shared" si="1"/>
        <v>0</v>
      </c>
      <c r="L14" s="12">
        <f t="shared" si="2"/>
        <v>0</v>
      </c>
      <c r="M14" s="18">
        <f t="shared" si="0"/>
        <v>0</v>
      </c>
    </row>
    <row r="15" spans="2:13" ht="24.75" x14ac:dyDescent="0.7">
      <c r="B15" s="12">
        <v>6</v>
      </c>
      <c r="C15" s="13" t="s">
        <v>23</v>
      </c>
      <c r="D15" s="46" t="s">
        <v>53</v>
      </c>
      <c r="E15" s="14"/>
      <c r="F15" s="14"/>
      <c r="G15" s="16"/>
      <c r="H15" s="16"/>
      <c r="I15" s="16"/>
      <c r="J15" s="17"/>
      <c r="K15" s="12">
        <f t="shared" si="1"/>
        <v>0</v>
      </c>
      <c r="L15" s="12">
        <f t="shared" si="2"/>
        <v>0</v>
      </c>
      <c r="M15" s="18">
        <f t="shared" si="0"/>
        <v>0</v>
      </c>
    </row>
    <row r="16" spans="2:13" ht="24.75" x14ac:dyDescent="0.7">
      <c r="B16" s="12">
        <v>7</v>
      </c>
      <c r="C16" s="21" t="s">
        <v>24</v>
      </c>
      <c r="D16" s="46" t="s">
        <v>54</v>
      </c>
      <c r="E16" s="14"/>
      <c r="F16" s="14"/>
      <c r="G16" s="16"/>
      <c r="H16" s="16"/>
      <c r="I16" s="16"/>
      <c r="J16" s="17"/>
      <c r="K16" s="12">
        <f t="shared" si="1"/>
        <v>0</v>
      </c>
      <c r="L16" s="12">
        <f t="shared" si="2"/>
        <v>0</v>
      </c>
      <c r="M16" s="18">
        <f t="shared" si="0"/>
        <v>0</v>
      </c>
    </row>
    <row r="17" spans="2:13" ht="24.75" x14ac:dyDescent="0.7">
      <c r="B17" s="12">
        <v>8</v>
      </c>
      <c r="C17" s="21" t="s">
        <v>25</v>
      </c>
      <c r="D17" s="46" t="s">
        <v>55</v>
      </c>
      <c r="E17" s="14"/>
      <c r="F17" s="14"/>
      <c r="G17" s="16"/>
      <c r="H17" s="16"/>
      <c r="I17" s="16"/>
      <c r="J17" s="17"/>
      <c r="K17" s="12">
        <f t="shared" si="1"/>
        <v>0</v>
      </c>
      <c r="L17" s="12">
        <f t="shared" si="2"/>
        <v>0</v>
      </c>
      <c r="M17" s="18">
        <f t="shared" si="0"/>
        <v>0</v>
      </c>
    </row>
    <row r="18" spans="2:13" ht="24.75" x14ac:dyDescent="0.7">
      <c r="B18" s="12">
        <v>9</v>
      </c>
      <c r="C18" s="21" t="s">
        <v>26</v>
      </c>
      <c r="D18" s="47" t="s">
        <v>27</v>
      </c>
      <c r="E18" s="14"/>
      <c r="F18" s="15"/>
      <c r="G18" s="16"/>
      <c r="H18" s="16"/>
      <c r="I18" s="16"/>
      <c r="J18" s="17"/>
      <c r="K18" s="12">
        <f t="shared" si="1"/>
        <v>0</v>
      </c>
      <c r="L18" s="12">
        <f t="shared" si="2"/>
        <v>0</v>
      </c>
      <c r="M18" s="18">
        <f t="shared" si="0"/>
        <v>0</v>
      </c>
    </row>
    <row r="19" spans="2:13" ht="24.75" x14ac:dyDescent="0.7">
      <c r="B19" s="12">
        <v>10</v>
      </c>
      <c r="C19" s="21" t="s">
        <v>28</v>
      </c>
      <c r="D19" s="47" t="s">
        <v>29</v>
      </c>
      <c r="E19" s="14"/>
      <c r="F19" s="14"/>
      <c r="G19" s="16"/>
      <c r="H19" s="16"/>
      <c r="I19" s="16"/>
      <c r="J19" s="17"/>
      <c r="K19" s="12">
        <f t="shared" si="1"/>
        <v>0</v>
      </c>
      <c r="L19" s="12">
        <f t="shared" si="2"/>
        <v>0</v>
      </c>
      <c r="M19" s="18">
        <f t="shared" si="0"/>
        <v>0</v>
      </c>
    </row>
    <row r="20" spans="2:13" ht="24.75" x14ac:dyDescent="0.7">
      <c r="B20" s="12">
        <v>11</v>
      </c>
      <c r="C20" s="21" t="s">
        <v>30</v>
      </c>
      <c r="D20" s="47" t="s">
        <v>31</v>
      </c>
      <c r="E20" s="14"/>
      <c r="F20" s="15"/>
      <c r="G20" s="16"/>
      <c r="H20" s="16"/>
      <c r="I20" s="16"/>
      <c r="J20" s="17"/>
      <c r="K20" s="12">
        <f t="shared" si="1"/>
        <v>0</v>
      </c>
      <c r="L20" s="12">
        <f t="shared" si="2"/>
        <v>0</v>
      </c>
      <c r="M20" s="18">
        <f t="shared" si="0"/>
        <v>0</v>
      </c>
    </row>
    <row r="21" spans="2:13" ht="24.75" x14ac:dyDescent="0.7">
      <c r="B21" s="12">
        <v>12</v>
      </c>
      <c r="C21" s="21" t="s">
        <v>32</v>
      </c>
      <c r="D21" s="47" t="s">
        <v>33</v>
      </c>
      <c r="E21" s="14"/>
      <c r="F21" s="14"/>
      <c r="G21" s="16"/>
      <c r="H21" s="16"/>
      <c r="I21" s="16"/>
      <c r="J21" s="17"/>
      <c r="K21" s="12">
        <f t="shared" si="1"/>
        <v>0</v>
      </c>
      <c r="L21" s="12">
        <f t="shared" si="2"/>
        <v>0</v>
      </c>
      <c r="M21" s="18">
        <f t="shared" si="0"/>
        <v>0</v>
      </c>
    </row>
    <row r="22" spans="2:13" ht="23.25" x14ac:dyDescent="0.65">
      <c r="B22" s="22"/>
      <c r="C22" s="23" t="s">
        <v>34</v>
      </c>
      <c r="D22" s="23"/>
      <c r="E22" s="24">
        <f>SUM(E10:E21)</f>
        <v>20</v>
      </c>
      <c r="F22" s="24"/>
      <c r="G22" s="23">
        <f>SUM(G10:G21)</f>
        <v>24</v>
      </c>
      <c r="H22" s="23">
        <f t="shared" ref="H22:M22" si="3">SUM(H10:H21)</f>
        <v>25</v>
      </c>
      <c r="I22" s="23">
        <f t="shared" si="3"/>
        <v>0</v>
      </c>
      <c r="J22" s="23">
        <f t="shared" si="3"/>
        <v>0</v>
      </c>
      <c r="K22" s="22">
        <f t="shared" si="3"/>
        <v>313</v>
      </c>
      <c r="L22" s="22">
        <f t="shared" si="3"/>
        <v>280</v>
      </c>
      <c r="M22" s="22">
        <f t="shared" si="3"/>
        <v>33</v>
      </c>
    </row>
    <row r="23" spans="2:13" ht="21" x14ac:dyDescent="0.6"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</row>
    <row r="24" spans="2:13" ht="21" x14ac:dyDescent="0.25">
      <c r="B24" s="75" t="s">
        <v>35</v>
      </c>
      <c r="C24" s="76"/>
      <c r="D24" s="76"/>
      <c r="E24" s="76"/>
      <c r="F24" s="77"/>
      <c r="G24" s="25">
        <f>G22*G9</f>
        <v>3456000</v>
      </c>
      <c r="H24" s="25">
        <f>H22*H9</f>
        <v>300000</v>
      </c>
      <c r="I24" s="25">
        <f>I22*I9</f>
        <v>0</v>
      </c>
      <c r="J24" s="25">
        <f>J22*J9</f>
        <v>0</v>
      </c>
      <c r="K24" s="25">
        <f>K22*12000</f>
        <v>3756000</v>
      </c>
      <c r="L24" s="25">
        <f>L22*12000</f>
        <v>3360000</v>
      </c>
      <c r="M24" s="25">
        <f>M22*12000</f>
        <v>396000</v>
      </c>
    </row>
    <row r="25" spans="2:13" ht="24.75" x14ac:dyDescent="0.7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2:13" ht="24.75" x14ac:dyDescent="0.7">
      <c r="B26" s="78" t="s">
        <v>36</v>
      </c>
      <c r="C26" s="79"/>
      <c r="D26" s="79"/>
      <c r="E26" s="79"/>
      <c r="F26" s="80"/>
      <c r="G26" s="26"/>
      <c r="H26" s="26"/>
      <c r="I26" s="26"/>
      <c r="J26" s="26"/>
      <c r="K26" s="27"/>
      <c r="L26" s="27"/>
      <c r="M26" s="27"/>
    </row>
    <row r="27" spans="2:13" ht="24.75" x14ac:dyDescent="0.7">
      <c r="B27" s="78" t="s">
        <v>37</v>
      </c>
      <c r="C27" s="79"/>
      <c r="D27" s="79"/>
      <c r="E27" s="79"/>
      <c r="F27" s="80"/>
      <c r="G27" s="28">
        <f>G26*G24+G22</f>
        <v>24</v>
      </c>
      <c r="H27" s="28">
        <f t="shared" ref="H27:J27" si="4">H26*H24+H22</f>
        <v>25</v>
      </c>
      <c r="I27" s="28">
        <f t="shared" si="4"/>
        <v>0</v>
      </c>
      <c r="J27" s="28">
        <f t="shared" si="4"/>
        <v>0</v>
      </c>
      <c r="K27" s="81">
        <f>SUM(G27:J27)</f>
        <v>49</v>
      </c>
      <c r="L27" s="81"/>
      <c r="M27" s="81"/>
    </row>
    <row r="28" spans="2:13" ht="24.75" x14ac:dyDescent="0.7">
      <c r="B28" s="5"/>
      <c r="C28" s="5"/>
      <c r="D28" s="29" t="s">
        <v>38</v>
      </c>
      <c r="E28" s="29"/>
      <c r="F28" s="29"/>
      <c r="G28" s="5"/>
      <c r="H28" s="29" t="s">
        <v>39</v>
      </c>
      <c r="I28" s="5"/>
      <c r="J28" s="5"/>
      <c r="K28" s="1"/>
      <c r="L28" s="29" t="s">
        <v>40</v>
      </c>
      <c r="M28" s="5"/>
    </row>
  </sheetData>
  <mergeCells count="15">
    <mergeCell ref="B5:M5"/>
    <mergeCell ref="L6:M6"/>
    <mergeCell ref="B8:B9"/>
    <mergeCell ref="C8:C9"/>
    <mergeCell ref="D8:D9"/>
    <mergeCell ref="E8:E9"/>
    <mergeCell ref="F8:F9"/>
    <mergeCell ref="K8:K9"/>
    <mergeCell ref="L8:L9"/>
    <mergeCell ref="M8:M9"/>
    <mergeCell ref="B23:M23"/>
    <mergeCell ref="B24:F24"/>
    <mergeCell ref="B26:F26"/>
    <mergeCell ref="B27:F27"/>
    <mergeCell ref="K27:M27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Opening</vt:lpstr>
      <vt:lpstr>Quantity</vt:lpstr>
      <vt:lpstr>Production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Khamlar</dc:creator>
  <cp:lastModifiedBy>Touy PHONGKEOSY Mr</cp:lastModifiedBy>
  <dcterms:created xsi:type="dcterms:W3CDTF">2021-10-20T02:23:23Z</dcterms:created>
  <dcterms:modified xsi:type="dcterms:W3CDTF">2023-06-08T08:31:22Z</dcterms:modified>
</cp:coreProperties>
</file>